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Таблица 3" sheetId="1" r:id="rId1"/>
    <sheet name="сфп.(с ожид)" sheetId="2" r:id="rId2"/>
  </sheets>
  <externalReferences>
    <externalReference r:id="rId5"/>
    <externalReference r:id="rId6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_xlnm.Print_Titles" localSheetId="1">'сфп.(с ожид)'!$6:$7</definedName>
    <definedName name="_xlnm.Print_Area" localSheetId="1">'сфп.(с ожид)'!$A$1:$F$20</definedName>
    <definedName name="_xlnm.Print_Area" localSheetId="0">'Таблица 3'!$C$1:$N$24</definedName>
    <definedName name="Область_печати_ИМ">#REF!</definedName>
  </definedNames>
  <calcPr fullCalcOnLoad="1"/>
</workbook>
</file>

<file path=xl/sharedStrings.xml><?xml version="1.0" encoding="utf-8"?>
<sst xmlns="http://schemas.openxmlformats.org/spreadsheetml/2006/main" count="57" uniqueCount="48">
  <si>
    <t>(тыс.рублей)</t>
  </si>
  <si>
    <t xml:space="preserve">  Безвозмездные поступления</t>
  </si>
  <si>
    <t xml:space="preserve"> расходы на обслуживание государственного долга</t>
  </si>
  <si>
    <t xml:space="preserve"> межбюджетные трансферты</t>
  </si>
  <si>
    <t>Дефицит (-), профицит (+)</t>
  </si>
  <si>
    <t xml:space="preserve"> на начало года</t>
  </si>
  <si>
    <t xml:space="preserve"> на конец года</t>
  </si>
  <si>
    <r>
      <t xml:space="preserve">Доходы  всего, </t>
    </r>
    <r>
      <rPr>
        <sz val="14"/>
        <rFont val="Times New Roman"/>
        <family val="1"/>
      </rPr>
      <t xml:space="preserve">
в том числе:</t>
    </r>
  </si>
  <si>
    <r>
      <t xml:space="preserve">Расходы  всего, </t>
    </r>
    <r>
      <rPr>
        <sz val="14"/>
        <rFont val="Times New Roman"/>
        <family val="1"/>
      </rPr>
      <t xml:space="preserve">
из них:</t>
    </r>
  </si>
  <si>
    <t xml:space="preserve"> условно утверждаемые расходы</t>
  </si>
  <si>
    <t>Показатели</t>
  </si>
  <si>
    <t>Плановый период</t>
  </si>
  <si>
    <t xml:space="preserve">  Налоговые и неналоговые доходы</t>
  </si>
  <si>
    <t>Районный бюджет</t>
  </si>
  <si>
    <t>Верхний предел  внутреннего  долга :</t>
  </si>
  <si>
    <t>2017 год</t>
  </si>
  <si>
    <t>2018 год</t>
  </si>
  <si>
    <t xml:space="preserve"> Среднесрочный  финансовый  план  Варнавинского района на 2017-2019 годы</t>
  </si>
  <si>
    <t>Основные параметры бюджетной системы Варнавинского района на 2017-2019 годы</t>
  </si>
  <si>
    <r>
      <t xml:space="preserve">2015год 
</t>
    </r>
    <r>
      <rPr>
        <i/>
        <sz val="14"/>
        <rFont val="Times New Roman"/>
        <family val="1"/>
      </rPr>
      <t>(отчет)</t>
    </r>
  </si>
  <si>
    <r>
      <t xml:space="preserve">2016 год 
</t>
    </r>
    <r>
      <rPr>
        <i/>
        <sz val="14"/>
        <rFont val="Times New Roman"/>
        <family val="1"/>
      </rPr>
      <t>(оценка)</t>
    </r>
  </si>
  <si>
    <t>2019 год</t>
  </si>
  <si>
    <t>ИТОГО</t>
  </si>
  <si>
    <t>Шудское с/п</t>
  </si>
  <si>
    <t>Северное с/п</t>
  </si>
  <si>
    <t>Михаленинское с/п</t>
  </si>
  <si>
    <t>Богородское с/п</t>
  </si>
  <si>
    <t>Восходовское с/п</t>
  </si>
  <si>
    <t>Варнавинское г/п</t>
  </si>
  <si>
    <t>год</t>
  </si>
  <si>
    <t>2-ой год</t>
  </si>
  <si>
    <t>1-й год</t>
  </si>
  <si>
    <t>Очередной</t>
  </si>
  <si>
    <t>сельских поселений</t>
  </si>
  <si>
    <t>бюджетной обеспеченности</t>
  </si>
  <si>
    <t>поселений на выравнивание</t>
  </si>
  <si>
    <t>финансовой поддержки</t>
  </si>
  <si>
    <t>поселений</t>
  </si>
  <si>
    <t>Субвенция на осуществление полномочий по воинскому учету</t>
  </si>
  <si>
    <t>Иные межбюджетные трансферты на обеспечение сбалансированности бюджетов</t>
  </si>
  <si>
    <t>Дотации из районного  фонда финансовой поддеркина выравнивание уровня бюджетной обеспеченности</t>
  </si>
  <si>
    <t>Наименование</t>
  </si>
  <si>
    <t>тыс.руб.</t>
  </si>
  <si>
    <t>на 2017-2019 годы</t>
  </si>
  <si>
    <t>Нижегородской области</t>
  </si>
  <si>
    <t>поселениями Варнавинского муниципального района</t>
  </si>
  <si>
    <t>Распределение дотаций на выравнивание бюджетной обеспеченности между</t>
  </si>
  <si>
    <t>Таблица 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</si>
</sst>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[$-FC19]d\ mmmm\ yyyy\ &quot;г.&quot;"/>
    <numFmt numFmtId="188" formatCode="dd/mm/yy;@"/>
    <numFmt numFmtId="189" formatCode="[$-F800]dddd\,\ mmmm\ dd\,\ yyyy"/>
    <numFmt numFmtId="190" formatCode="[$-409]dd/mm/yy\ h:mm\ AM/PM;@"/>
    <numFmt numFmtId="191" formatCode="[$-419]d\ mmm\ yy;@"/>
    <numFmt numFmtId="192" formatCode="&quot;р.&quot;#,##0_);\(&quot;р.&quot;#,##0\)"/>
    <numFmt numFmtId="193" formatCode="&quot;р.&quot;#,##0_);[Red]\(&quot;р.&quot;#,##0\)"/>
    <numFmt numFmtId="194" formatCode="&quot;р.&quot;#,##0.00_);\(&quot;р.&quot;#,##0.00\)"/>
    <numFmt numFmtId="195" formatCode="&quot;р.&quot;#,##0.00_);[Red]\(&quot;р.&quot;#,##0.00\)"/>
    <numFmt numFmtId="196" formatCode="_(&quot;р.&quot;* #,##0_);_(&quot;р.&quot;* \(#,##0\);_(&quot;р.&quot;* &quot;-&quot;_);_(@_)"/>
    <numFmt numFmtId="197" formatCode="_(&quot;р.&quot;* #,##0.00_);_(&quot;р.&quot;* \(#,##0.00\);_(&quot;р.&quot;* &quot;-&quot;??_);_(@_)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0000"/>
    <numFmt numFmtId="203" formatCode="0.0%"/>
    <numFmt numFmtId="204" formatCode="000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#,#00"/>
    <numFmt numFmtId="208" formatCode="[$-10419]#,##0.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color indexed="56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4" xfId="0" applyFont="1" applyFill="1" applyBorder="1" applyAlignment="1">
      <alignment wrapText="1"/>
    </xf>
    <xf numFmtId="3" fontId="6" fillId="0" borderId="1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164" fontId="11" fillId="0" borderId="18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6" fillId="0" borderId="18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164" fontId="14" fillId="0" borderId="16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32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167" fontId="33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9" xfId="0" applyFont="1" applyBorder="1" applyAlignment="1">
      <alignment horizontal="center"/>
    </xf>
    <xf numFmtId="0" fontId="33" fillId="0" borderId="30" xfId="0" applyFont="1" applyBorder="1" applyAlignment="1">
      <alignment/>
    </xf>
    <xf numFmtId="0" fontId="33" fillId="0" borderId="30" xfId="0" applyFont="1" applyBorder="1" applyAlignment="1">
      <alignment horizontal="center"/>
    </xf>
    <xf numFmtId="167" fontId="33" fillId="0" borderId="30" xfId="0" applyNumberFormat="1" applyFont="1" applyBorder="1" applyAlignment="1">
      <alignment horizontal="center"/>
    </xf>
    <xf numFmtId="0" fontId="33" fillId="0" borderId="31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32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0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33" fillId="0" borderId="31" xfId="0" applyFont="1" applyBorder="1" applyAlignment="1">
      <alignment horizontal="center" wrapText="1"/>
    </xf>
    <xf numFmtId="0" fontId="33" fillId="0" borderId="30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33" xfId="0" applyFont="1" applyBorder="1" applyAlignment="1">
      <alignment horizontal="center" wrapText="1"/>
    </xf>
    <xf numFmtId="0" fontId="33" fillId="0" borderId="3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28" xfId="0" applyFont="1" applyBorder="1" applyAlignment="1">
      <alignment horizontal="center" wrapText="1"/>
    </xf>
    <xf numFmtId="0" fontId="33" fillId="0" borderId="27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35" xfId="0" applyFont="1" applyBorder="1" applyAlignment="1">
      <alignment/>
    </xf>
    <xf numFmtId="0" fontId="33" fillId="0" borderId="35" xfId="0" applyFont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33" fillId="0" borderId="37" xfId="0" applyFont="1" applyBorder="1" applyAlignment="1">
      <alignment horizontal="center" wrapText="1"/>
    </xf>
    <xf numFmtId="0" fontId="33" fillId="0" borderId="35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1.08 (3)" xfId="60"/>
    <cellStyle name="Тысячи_1.08 (3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mp\413\ghb,s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4"/>
  <sheetViews>
    <sheetView zoomScalePageLayoutView="0" workbookViewId="0" topLeftCell="C1">
      <selection activeCell="C1" sqref="C1:N24"/>
    </sheetView>
  </sheetViews>
  <sheetFormatPr defaultColWidth="9.00390625" defaultRowHeight="12.75"/>
  <cols>
    <col min="1" max="2" width="9.125" style="0" hidden="1" customWidth="1"/>
    <col min="4" max="4" width="12.875" style="0" customWidth="1"/>
    <col min="5" max="5" width="12.625" style="0" customWidth="1"/>
    <col min="6" max="6" width="13.00390625" style="0" customWidth="1"/>
    <col min="7" max="7" width="12.125" style="0" customWidth="1"/>
    <col min="8" max="8" width="11.375" style="0" customWidth="1"/>
    <col min="9" max="9" width="12.125" style="0" customWidth="1"/>
    <col min="10" max="10" width="11.125" style="0" customWidth="1"/>
    <col min="11" max="11" width="9.125" style="0" hidden="1" customWidth="1"/>
    <col min="12" max="12" width="12.625" style="0" customWidth="1"/>
  </cols>
  <sheetData>
    <row r="1" spans="3:13" ht="15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3:13" ht="15">
      <c r="C2" s="69"/>
      <c r="D2" s="69"/>
      <c r="E2" s="69"/>
      <c r="F2" s="69"/>
      <c r="G2" s="69"/>
      <c r="H2" s="69"/>
      <c r="I2" s="69"/>
      <c r="J2" s="69"/>
      <c r="K2" s="69"/>
      <c r="L2" s="100" t="s">
        <v>47</v>
      </c>
      <c r="M2" s="100"/>
    </row>
    <row r="3" spans="3:13" ht="15"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3:13" ht="15">
      <c r="C4" s="100" t="s">
        <v>46</v>
      </c>
      <c r="D4" s="100"/>
      <c r="E4" s="100"/>
      <c r="F4" s="100"/>
      <c r="G4" s="100"/>
      <c r="H4" s="100"/>
      <c r="I4" s="100"/>
      <c r="J4" s="100"/>
      <c r="K4" s="69"/>
      <c r="L4" s="69"/>
      <c r="M4" s="69"/>
    </row>
    <row r="5" spans="3:13" ht="15">
      <c r="C5" s="100" t="s">
        <v>45</v>
      </c>
      <c r="D5" s="100"/>
      <c r="E5" s="100"/>
      <c r="F5" s="100"/>
      <c r="G5" s="100"/>
      <c r="H5" s="100"/>
      <c r="I5" s="100"/>
      <c r="J5" s="100"/>
      <c r="K5" s="69"/>
      <c r="L5" s="69"/>
      <c r="M5" s="69"/>
    </row>
    <row r="6" spans="3:13" ht="15">
      <c r="C6" s="101"/>
      <c r="D6" s="100" t="s">
        <v>44</v>
      </c>
      <c r="E6" s="100"/>
      <c r="F6" s="100"/>
      <c r="G6" s="100"/>
      <c r="H6" s="100"/>
      <c r="I6" s="100"/>
      <c r="J6" s="100"/>
      <c r="K6" s="69"/>
      <c r="L6" s="69"/>
      <c r="M6" s="69"/>
    </row>
    <row r="7" spans="3:13" ht="15">
      <c r="C7" s="101"/>
      <c r="D7" s="100" t="s">
        <v>43</v>
      </c>
      <c r="E7" s="100"/>
      <c r="F7" s="100"/>
      <c r="G7" s="100"/>
      <c r="H7" s="100"/>
      <c r="I7" s="100"/>
      <c r="J7" s="100"/>
      <c r="K7" s="69"/>
      <c r="L7" s="69"/>
      <c r="M7" s="69"/>
    </row>
    <row r="8" spans="3:13" ht="15"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3:13" ht="15">
      <c r="C9" s="69"/>
      <c r="D9" s="69"/>
      <c r="E9" s="69"/>
      <c r="F9" s="69"/>
      <c r="G9" s="69"/>
      <c r="H9" s="69"/>
      <c r="I9" s="69"/>
      <c r="J9" s="69"/>
      <c r="K9" s="69"/>
      <c r="L9" s="99" t="s">
        <v>42</v>
      </c>
      <c r="M9" s="99"/>
    </row>
    <row r="10" spans="3:13" ht="15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3:14" ht="117" customHeight="1">
      <c r="C11" s="98" t="s">
        <v>41</v>
      </c>
      <c r="D11" s="97"/>
      <c r="E11" s="96" t="s">
        <v>40</v>
      </c>
      <c r="F11" s="95"/>
      <c r="G11" s="94"/>
      <c r="H11" s="96" t="s">
        <v>39</v>
      </c>
      <c r="I11" s="95"/>
      <c r="J11" s="94"/>
      <c r="K11" s="93"/>
      <c r="L11" s="92" t="s">
        <v>38</v>
      </c>
      <c r="M11" s="91"/>
      <c r="N11" s="90"/>
    </row>
    <row r="12" spans="3:13" ht="15" hidden="1">
      <c r="C12" s="89" t="s">
        <v>37</v>
      </c>
      <c r="D12" s="87"/>
      <c r="E12" s="89" t="s">
        <v>36</v>
      </c>
      <c r="F12" s="88"/>
      <c r="G12" s="87"/>
      <c r="H12" s="86"/>
      <c r="I12" s="85"/>
      <c r="J12" s="84"/>
      <c r="K12" s="76"/>
      <c r="L12" s="69"/>
      <c r="M12" s="69"/>
    </row>
    <row r="13" spans="3:13" ht="15" hidden="1">
      <c r="C13" s="77"/>
      <c r="D13" s="76"/>
      <c r="E13" s="89" t="s">
        <v>35</v>
      </c>
      <c r="F13" s="88"/>
      <c r="G13" s="87"/>
      <c r="H13" s="86"/>
      <c r="I13" s="85"/>
      <c r="J13" s="84"/>
      <c r="K13" s="76"/>
      <c r="L13" s="69"/>
      <c r="M13" s="69"/>
    </row>
    <row r="14" spans="3:13" ht="15" hidden="1">
      <c r="C14" s="77"/>
      <c r="D14" s="76"/>
      <c r="E14" s="89" t="s">
        <v>34</v>
      </c>
      <c r="F14" s="88"/>
      <c r="G14" s="87"/>
      <c r="H14" s="86"/>
      <c r="I14" s="85"/>
      <c r="J14" s="84"/>
      <c r="K14" s="76"/>
      <c r="L14" s="69"/>
      <c r="M14" s="69"/>
    </row>
    <row r="15" spans="3:13" ht="15" hidden="1">
      <c r="C15" s="77"/>
      <c r="D15" s="76"/>
      <c r="E15" s="83" t="s">
        <v>33</v>
      </c>
      <c r="F15" s="82"/>
      <c r="G15" s="81"/>
      <c r="H15" s="80"/>
      <c r="I15" s="79"/>
      <c r="J15" s="78"/>
      <c r="K15" s="76"/>
      <c r="L15" s="69"/>
      <c r="M15" s="69"/>
    </row>
    <row r="16" spans="3:14" ht="15">
      <c r="C16" s="77"/>
      <c r="D16" s="76"/>
      <c r="E16" s="75" t="s">
        <v>32</v>
      </c>
      <c r="F16" s="67" t="s">
        <v>11</v>
      </c>
      <c r="G16" s="66"/>
      <c r="H16" s="75" t="s">
        <v>32</v>
      </c>
      <c r="I16" s="67" t="s">
        <v>11</v>
      </c>
      <c r="J16" s="66"/>
      <c r="K16" s="76"/>
      <c r="L16" s="75" t="s">
        <v>32</v>
      </c>
      <c r="M16" s="67" t="s">
        <v>11</v>
      </c>
      <c r="N16" s="66"/>
    </row>
    <row r="17" spans="3:14" ht="13.5" customHeight="1">
      <c r="C17" s="74"/>
      <c r="D17" s="71"/>
      <c r="E17" s="70" t="s">
        <v>29</v>
      </c>
      <c r="F17" s="61" t="s">
        <v>31</v>
      </c>
      <c r="G17" s="73" t="s">
        <v>30</v>
      </c>
      <c r="H17" s="70" t="s">
        <v>29</v>
      </c>
      <c r="I17" s="68" t="s">
        <v>31</v>
      </c>
      <c r="J17" s="72" t="s">
        <v>30</v>
      </c>
      <c r="K17" s="71"/>
      <c r="L17" s="70" t="s">
        <v>29</v>
      </c>
      <c r="M17" s="61" t="str">
        <f>L17</f>
        <v>год</v>
      </c>
      <c r="N17" s="61" t="str">
        <f>M17</f>
        <v>год</v>
      </c>
    </row>
    <row r="18" spans="3:14" ht="15">
      <c r="C18" s="67" t="s">
        <v>28</v>
      </c>
      <c r="D18" s="66"/>
      <c r="E18" s="63">
        <v>2265.2</v>
      </c>
      <c r="F18" s="61">
        <v>2052.8</v>
      </c>
      <c r="G18" s="61">
        <v>2323.8</v>
      </c>
      <c r="H18" s="63">
        <v>0</v>
      </c>
      <c r="I18" s="61">
        <f>H18*1.064</f>
        <v>0</v>
      </c>
      <c r="J18" s="61">
        <f>I18*1.062</f>
        <v>0</v>
      </c>
      <c r="K18" s="69"/>
      <c r="L18" s="68">
        <v>196.2</v>
      </c>
      <c r="M18" s="61">
        <f>L18</f>
        <v>196.2</v>
      </c>
      <c r="N18" s="61">
        <f>M18</f>
        <v>196.2</v>
      </c>
    </row>
    <row r="19" spans="3:14" ht="15">
      <c r="C19" s="67" t="s">
        <v>27</v>
      </c>
      <c r="D19" s="66"/>
      <c r="E19" s="63">
        <v>3736.1</v>
      </c>
      <c r="F19" s="61">
        <f>E19*93.4/100</f>
        <v>3489.5173999999997</v>
      </c>
      <c r="G19" s="61">
        <f>F19*1.132</f>
        <v>3950.133696799999</v>
      </c>
      <c r="H19" s="63">
        <v>0</v>
      </c>
      <c r="I19" s="61">
        <f>H19*1.064</f>
        <v>0</v>
      </c>
      <c r="J19" s="61">
        <f>I19*1.062</f>
        <v>0</v>
      </c>
      <c r="L19" s="62">
        <v>78.4</v>
      </c>
      <c r="M19" s="61">
        <f>L19</f>
        <v>78.4</v>
      </c>
      <c r="N19" s="61">
        <f>M19</f>
        <v>78.4</v>
      </c>
    </row>
    <row r="20" spans="3:14" ht="15">
      <c r="C20" s="67" t="s">
        <v>26</v>
      </c>
      <c r="D20" s="66"/>
      <c r="E20" s="63">
        <v>3495.7</v>
      </c>
      <c r="F20" s="61">
        <f>E20*93.4/100</f>
        <v>3264.9838</v>
      </c>
      <c r="G20" s="61">
        <f>F20*1.132</f>
        <v>3695.9616616</v>
      </c>
      <c r="H20" s="63">
        <v>381</v>
      </c>
      <c r="I20" s="61">
        <f>H20*93.4/100</f>
        <v>355.85400000000004</v>
      </c>
      <c r="J20" s="61">
        <f>I20*1.132</f>
        <v>402.826728</v>
      </c>
      <c r="L20" s="62">
        <v>98</v>
      </c>
      <c r="M20" s="61">
        <f>L20</f>
        <v>98</v>
      </c>
      <c r="N20" s="61">
        <f>M20</f>
        <v>98</v>
      </c>
    </row>
    <row r="21" spans="3:14" ht="15">
      <c r="C21" s="65" t="s">
        <v>25</v>
      </c>
      <c r="D21" s="64"/>
      <c r="E21" s="63">
        <v>0</v>
      </c>
      <c r="F21" s="61">
        <f>E21*93.4/100</f>
        <v>0</v>
      </c>
      <c r="G21" s="61">
        <f>F21*1.132</f>
        <v>0</v>
      </c>
      <c r="H21" s="63">
        <v>2891.1</v>
      </c>
      <c r="I21" s="61">
        <f>H21*93.4/100</f>
        <v>2700.2873999999997</v>
      </c>
      <c r="J21" s="61">
        <f>I21*1.132</f>
        <v>3056.7253367999992</v>
      </c>
      <c r="L21" s="62">
        <v>78.4</v>
      </c>
      <c r="M21" s="61">
        <f>L21</f>
        <v>78.4</v>
      </c>
      <c r="N21" s="61">
        <f>M21</f>
        <v>78.4</v>
      </c>
    </row>
    <row r="22" spans="3:14" ht="15">
      <c r="C22" s="65" t="s">
        <v>24</v>
      </c>
      <c r="D22" s="64"/>
      <c r="E22" s="63">
        <v>3278.5</v>
      </c>
      <c r="F22" s="61">
        <f>E22*93.4/100</f>
        <v>3062.119</v>
      </c>
      <c r="G22" s="61">
        <f>F22*1.132</f>
        <v>3466.318708</v>
      </c>
      <c r="H22" s="63">
        <v>0</v>
      </c>
      <c r="I22" s="61">
        <f>H22*93.4/100</f>
        <v>0</v>
      </c>
      <c r="J22" s="61">
        <f>I22*1.132</f>
        <v>0</v>
      </c>
      <c r="L22" s="62">
        <v>196.2</v>
      </c>
      <c r="M22" s="61">
        <f>L22</f>
        <v>196.2</v>
      </c>
      <c r="N22" s="61">
        <f>M22</f>
        <v>196.2</v>
      </c>
    </row>
    <row r="23" spans="3:14" ht="15">
      <c r="C23" s="65" t="s">
        <v>23</v>
      </c>
      <c r="D23" s="64"/>
      <c r="E23" s="63">
        <v>3443.3</v>
      </c>
      <c r="F23" s="61">
        <f>E23*93.4/100</f>
        <v>3216.0422000000003</v>
      </c>
      <c r="G23" s="61">
        <f>F23*1.132</f>
        <v>3640.5597704</v>
      </c>
      <c r="H23" s="63">
        <v>476.7</v>
      </c>
      <c r="I23" s="61">
        <v>508.1</v>
      </c>
      <c r="J23" s="61">
        <f>I23*1.132</f>
        <v>575.1691999999999</v>
      </c>
      <c r="L23" s="62">
        <v>39.5</v>
      </c>
      <c r="M23" s="61">
        <f>L23</f>
        <v>39.5</v>
      </c>
      <c r="N23" s="61">
        <f>M23</f>
        <v>39.5</v>
      </c>
    </row>
    <row r="24" spans="3:14" ht="14.25">
      <c r="C24" s="60" t="s">
        <v>22</v>
      </c>
      <c r="D24" s="59"/>
      <c r="E24" s="58">
        <f>SUM(E18:E23)</f>
        <v>16218.8</v>
      </c>
      <c r="F24" s="56">
        <f>F18+F19+F20+F22+F23</f>
        <v>15085.4624</v>
      </c>
      <c r="G24" s="56">
        <f>G18+G19+G20+G22+G23</f>
        <v>17076.7738368</v>
      </c>
      <c r="H24" s="58">
        <f>SUM(H18:H23)</f>
        <v>3748.7999999999997</v>
      </c>
      <c r="I24" s="56">
        <f>I20+I21+I23</f>
        <v>3564.2413999999994</v>
      </c>
      <c r="J24" s="56">
        <f>J18+J19+J20+J21+J22+J23</f>
        <v>4034.721264799999</v>
      </c>
      <c r="L24" s="57">
        <f>SUM(L18:L23)</f>
        <v>686.7</v>
      </c>
      <c r="M24" s="56">
        <f>M18+M19+M20+M21+M22+M23</f>
        <v>686.7</v>
      </c>
      <c r="N24" s="56">
        <f>N18+N19+N20+N21+N22+N23</f>
        <v>686.7</v>
      </c>
    </row>
  </sheetData>
  <sheetProtection/>
  <mergeCells count="25">
    <mergeCell ref="C4:J4"/>
    <mergeCell ref="C12:D12"/>
    <mergeCell ref="E11:G11"/>
    <mergeCell ref="E12:G12"/>
    <mergeCell ref="L2:M2"/>
    <mergeCell ref="L9:M9"/>
    <mergeCell ref="L11:N11"/>
    <mergeCell ref="C5:J5"/>
    <mergeCell ref="D6:J6"/>
    <mergeCell ref="D7:J7"/>
    <mergeCell ref="E13:G13"/>
    <mergeCell ref="E14:G14"/>
    <mergeCell ref="M16:N16"/>
    <mergeCell ref="F16:G16"/>
    <mergeCell ref="I16:J16"/>
    <mergeCell ref="H11:J15"/>
    <mergeCell ref="C11:D11"/>
    <mergeCell ref="E15:G15"/>
    <mergeCell ref="C22:D22"/>
    <mergeCell ref="C23:D23"/>
    <mergeCell ref="C24:D24"/>
    <mergeCell ref="C18:D18"/>
    <mergeCell ref="C19:D19"/>
    <mergeCell ref="C20:D20"/>
    <mergeCell ref="C21:D2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9.00390625" defaultRowHeight="12.75"/>
  <cols>
    <col min="1" max="1" width="66.125" style="1" customWidth="1"/>
    <col min="2" max="2" width="21.625" style="1" customWidth="1"/>
    <col min="3" max="4" width="21.375" style="1" customWidth="1"/>
    <col min="5" max="5" width="20.75390625" style="1" customWidth="1"/>
    <col min="6" max="6" width="20.625" style="1" customWidth="1"/>
    <col min="7" max="16384" width="9.125" style="1" customWidth="1"/>
  </cols>
  <sheetData>
    <row r="1" spans="5:6" ht="66" customHeight="1">
      <c r="E1" s="43"/>
      <c r="F1" s="43"/>
    </row>
    <row r="2" spans="1:6" ht="18.75">
      <c r="A2" s="47" t="s">
        <v>17</v>
      </c>
      <c r="B2" s="48"/>
      <c r="C2" s="48"/>
      <c r="D2" s="48"/>
      <c r="E2" s="48"/>
      <c r="F2" s="48"/>
    </row>
    <row r="3" ht="17.25" customHeight="1">
      <c r="F3" s="18"/>
    </row>
    <row r="4" spans="1:6" ht="36.75" customHeight="1">
      <c r="A4" s="49" t="s">
        <v>18</v>
      </c>
      <c r="B4" s="49"/>
      <c r="C4" s="49"/>
      <c r="D4" s="49"/>
      <c r="E4" s="49"/>
      <c r="F4" s="50"/>
    </row>
    <row r="5" ht="16.5" customHeight="1" thickBot="1">
      <c r="A5" s="2" t="s">
        <v>0</v>
      </c>
    </row>
    <row r="6" spans="1:6" ht="43.5" customHeight="1">
      <c r="A6" s="54" t="s">
        <v>10</v>
      </c>
      <c r="B6" s="38" t="s">
        <v>19</v>
      </c>
      <c r="C6" s="38" t="s">
        <v>20</v>
      </c>
      <c r="D6" s="38" t="s">
        <v>15</v>
      </c>
      <c r="E6" s="41" t="s">
        <v>11</v>
      </c>
      <c r="F6" s="42"/>
    </row>
    <row r="7" spans="1:6" ht="44.25" customHeight="1" thickBot="1">
      <c r="A7" s="55"/>
      <c r="B7" s="39"/>
      <c r="C7" s="39"/>
      <c r="D7" s="40"/>
      <c r="E7" s="26" t="s">
        <v>16</v>
      </c>
      <c r="F7" s="27" t="s">
        <v>21</v>
      </c>
    </row>
    <row r="8" spans="1:6" ht="25.5" customHeight="1" thickBot="1">
      <c r="A8" s="51" t="s">
        <v>13</v>
      </c>
      <c r="B8" s="52"/>
      <c r="C8" s="52"/>
      <c r="D8" s="52"/>
      <c r="E8" s="52"/>
      <c r="F8" s="53"/>
    </row>
    <row r="9" spans="1:6" ht="45.75" customHeight="1">
      <c r="A9" s="3" t="s">
        <v>7</v>
      </c>
      <c r="B9" s="29">
        <f>B10+B11</f>
        <v>358942.60000000003</v>
      </c>
      <c r="C9" s="19">
        <v>485926.9</v>
      </c>
      <c r="D9" s="29">
        <f>D10+D11</f>
        <v>384025.10000000003</v>
      </c>
      <c r="E9" s="29">
        <f>E10+E11</f>
        <v>355426.3</v>
      </c>
      <c r="F9" s="29">
        <f>F10+F11</f>
        <v>402369.2</v>
      </c>
    </row>
    <row r="10" spans="1:6" s="7" customFormat="1" ht="22.5" customHeight="1">
      <c r="A10" s="4" t="s">
        <v>12</v>
      </c>
      <c r="B10" s="5">
        <v>56898.4</v>
      </c>
      <c r="C10" s="5">
        <v>87472</v>
      </c>
      <c r="D10" s="5">
        <v>93735.2</v>
      </c>
      <c r="E10" s="5">
        <v>98699</v>
      </c>
      <c r="F10" s="5">
        <v>103420</v>
      </c>
    </row>
    <row r="11" spans="1:6" s="7" customFormat="1" ht="22.5" customHeight="1">
      <c r="A11" s="4" t="s">
        <v>1</v>
      </c>
      <c r="B11" s="5">
        <v>302044.2</v>
      </c>
      <c r="C11" s="5">
        <v>398454.9</v>
      </c>
      <c r="D11" s="5">
        <v>290289.9</v>
      </c>
      <c r="E11" s="5">
        <v>256727.3</v>
      </c>
      <c r="F11" s="5">
        <v>298949.2</v>
      </c>
    </row>
    <row r="12" spans="1:6" ht="39.75" customHeight="1">
      <c r="A12" s="8" t="s">
        <v>8</v>
      </c>
      <c r="B12" s="22">
        <v>368069.2</v>
      </c>
      <c r="C12" s="22">
        <v>495638.3</v>
      </c>
      <c r="D12" s="6">
        <v>380341.8</v>
      </c>
      <c r="E12" s="6">
        <v>355426.3</v>
      </c>
      <c r="F12" s="6">
        <v>402369.2</v>
      </c>
    </row>
    <row r="13" spans="1:6" s="7" customFormat="1" ht="23.25" customHeight="1">
      <c r="A13" s="4" t="s">
        <v>2</v>
      </c>
      <c r="B13" s="5">
        <v>0</v>
      </c>
      <c r="C13" s="5">
        <v>0</v>
      </c>
      <c r="D13" s="5">
        <v>20</v>
      </c>
      <c r="E13" s="5">
        <v>20</v>
      </c>
      <c r="F13" s="5">
        <v>150</v>
      </c>
    </row>
    <row r="14" spans="1:6" s="11" customFormat="1" ht="27" customHeight="1">
      <c r="A14" s="4" t="s">
        <v>3</v>
      </c>
      <c r="B14" s="24">
        <v>13264.6</v>
      </c>
      <c r="C14" s="24">
        <v>16493.6</v>
      </c>
      <c r="D14" s="24">
        <v>20654.3</v>
      </c>
      <c r="E14" s="24">
        <v>20627.1</v>
      </c>
      <c r="F14" s="24">
        <v>20627.1</v>
      </c>
    </row>
    <row r="15" spans="1:6" s="11" customFormat="1" ht="22.5" customHeight="1">
      <c r="A15" s="4" t="s">
        <v>9</v>
      </c>
      <c r="B15" s="10"/>
      <c r="C15" s="21"/>
      <c r="D15" s="21"/>
      <c r="E15" s="5"/>
      <c r="F15" s="23"/>
    </row>
    <row r="16" spans="1:6" s="12" customFormat="1" ht="29.25" customHeight="1">
      <c r="A16" s="8" t="s">
        <v>4</v>
      </c>
      <c r="B16" s="6">
        <f>B9-B12</f>
        <v>-9126.599999999977</v>
      </c>
      <c r="C16" s="6">
        <f>C9-C12</f>
        <v>-9711.399999999965</v>
      </c>
      <c r="D16" s="6">
        <f>D9-D12</f>
        <v>3683.3000000000466</v>
      </c>
      <c r="E16" s="6">
        <f>E9-E12</f>
        <v>0</v>
      </c>
      <c r="F16" s="6">
        <f>F9-F12</f>
        <v>0</v>
      </c>
    </row>
    <row r="17" spans="1:6" s="7" customFormat="1" ht="39" customHeight="1">
      <c r="A17" s="8" t="s">
        <v>14</v>
      </c>
      <c r="B17" s="9"/>
      <c r="C17" s="6"/>
      <c r="D17" s="30"/>
      <c r="E17" s="30"/>
      <c r="F17" s="32"/>
    </row>
    <row r="18" spans="1:6" s="7" customFormat="1" ht="22.5" customHeight="1">
      <c r="A18" s="4" t="s">
        <v>5</v>
      </c>
      <c r="B18" s="6">
        <v>0</v>
      </c>
      <c r="C18" s="6">
        <v>4200</v>
      </c>
      <c r="D18" s="6">
        <v>9200</v>
      </c>
      <c r="E18" s="6">
        <v>4600</v>
      </c>
      <c r="F18" s="20">
        <v>0</v>
      </c>
    </row>
    <row r="19" spans="1:6" s="7" customFormat="1" ht="22.5" customHeight="1">
      <c r="A19" s="4" t="s">
        <v>6</v>
      </c>
      <c r="B19" s="6">
        <v>4200</v>
      </c>
      <c r="C19" s="6">
        <v>9200</v>
      </c>
      <c r="D19" s="6">
        <v>4600</v>
      </c>
      <c r="E19" s="6">
        <v>0</v>
      </c>
      <c r="F19" s="20">
        <v>0</v>
      </c>
    </row>
    <row r="20" spans="1:6" s="7" customFormat="1" ht="22.5" customHeight="1" thickBot="1">
      <c r="A20" s="13"/>
      <c r="B20" s="14"/>
      <c r="C20" s="14"/>
      <c r="D20" s="14"/>
      <c r="E20" s="14"/>
      <c r="F20" s="17"/>
    </row>
    <row r="21" spans="1:6" ht="0.75" customHeight="1" thickBot="1">
      <c r="A21" s="44"/>
      <c r="B21" s="45"/>
      <c r="C21" s="45"/>
      <c r="D21" s="45"/>
      <c r="E21" s="45"/>
      <c r="F21" s="46"/>
    </row>
    <row r="22" spans="1:6" ht="30" customHeight="1" hidden="1">
      <c r="A22" s="3"/>
      <c r="B22" s="35"/>
      <c r="C22" s="36"/>
      <c r="D22" s="36"/>
      <c r="E22" s="36"/>
      <c r="F22" s="37"/>
    </row>
    <row r="23" spans="1:6" ht="30" customHeight="1" hidden="1">
      <c r="A23" s="8"/>
      <c r="B23" s="25"/>
      <c r="C23" s="31"/>
      <c r="D23" s="31"/>
      <c r="E23" s="9"/>
      <c r="F23" s="16"/>
    </row>
    <row r="24" spans="1:6" ht="30" customHeight="1" hidden="1" thickBot="1">
      <c r="A24" s="15"/>
      <c r="B24" s="33"/>
      <c r="C24" s="33"/>
      <c r="D24" s="33"/>
      <c r="E24" s="33"/>
      <c r="F24" s="34"/>
    </row>
    <row r="26" spans="4:6" ht="18.75">
      <c r="D26" s="28"/>
      <c r="E26" s="28"/>
      <c r="F26" s="28"/>
    </row>
  </sheetData>
  <sheetProtection/>
  <mergeCells count="10">
    <mergeCell ref="B6:B7"/>
    <mergeCell ref="C6:C7"/>
    <mergeCell ref="D6:D7"/>
    <mergeCell ref="E6:F6"/>
    <mergeCell ref="E1:F1"/>
    <mergeCell ref="A21:F21"/>
    <mergeCell ref="A2:F2"/>
    <mergeCell ref="A4:F4"/>
    <mergeCell ref="A8:F8"/>
    <mergeCell ref="A6:A7"/>
  </mergeCells>
  <printOptions/>
  <pageMargins left="0.3937007874015748" right="0.1968503937007874" top="0.5905511811023623" bottom="0.1968503937007874" header="0.5118110236220472" footer="0.5118110236220472"/>
  <pageSetup fitToHeight="7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Admin</cp:lastModifiedBy>
  <cp:lastPrinted>2016-12-07T05:38:33Z</cp:lastPrinted>
  <dcterms:created xsi:type="dcterms:W3CDTF">2009-09-21T11:02:42Z</dcterms:created>
  <dcterms:modified xsi:type="dcterms:W3CDTF">2017-08-08T05:19:13Z</dcterms:modified>
  <cp:category/>
  <cp:version/>
  <cp:contentType/>
  <cp:contentStatus/>
</cp:coreProperties>
</file>